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2">'Dépouillement'!$A$1:$V$19</definedName>
  </definedNames>
  <calcPr fullCalcOnLoad="1"/>
</workbook>
</file>

<file path=xl/sharedStrings.xml><?xml version="1.0" encoding="utf-8"?>
<sst xmlns="http://schemas.openxmlformats.org/spreadsheetml/2006/main" count="89" uniqueCount="47">
  <si>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</si>
  <si>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</si>
  <si>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</si>
  <si>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</si>
  <si>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</si>
  <si>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</si>
  <si>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</si>
  <si>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</si>
  <si>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</si>
  <si>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</si>
  <si>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</si>
  <si>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</si>
  <si>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</si>
  <si>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</si>
  <si>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</si>
  <si>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</si>
  <si>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</si>
  <si>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</si>
  <si>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</si>
  <si>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</si>
  <si>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</si>
  <si>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</si>
  <si>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</si>
  <si>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</si>
  <si>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</si>
  <si>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</si>
  <si>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</si>
  <si>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</si>
  <si>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</si>
  <si>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ambiance 16.</t>
  </si>
  <si>
    <t>Participation, travail</t>
  </si>
  <si>
    <t>climat 10.</t>
  </si>
  <si>
    <t>expression 11.</t>
  </si>
  <si>
    <t>exercices adaptés 17.</t>
  </si>
  <si>
    <t>travail régulier 18</t>
  </si>
  <si>
    <t>feedback 19.</t>
  </si>
  <si>
    <t>nb. heures 20.</t>
  </si>
  <si>
    <t>cohérence tests 15.</t>
  </si>
  <si>
    <t>apprendre+tests 14.</t>
  </si>
  <si>
    <t>Points forts</t>
  </si>
  <si>
    <t>Propositions</t>
  </si>
  <si>
    <t>Quos colligati domum medendi celsius.</t>
  </si>
  <si>
    <t>contenu 1.</t>
  </si>
  <si>
    <t>prérequis 3.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</si>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</sst>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7.5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4225"/>
          <c:w val="0.77575"/>
          <c:h val="0.68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Dépouillement!$B$30:$Y$30</c:f>
              <c:numCache>
                <c:ptCount val="24"/>
                <c:pt idx="0">
                  <c:v>0.3333333333333333</c:v>
                </c:pt>
                <c:pt idx="2">
                  <c:v>0.26666666666666666</c:v>
                </c:pt>
                <c:pt idx="3">
                  <c:v>0.2</c:v>
                </c:pt>
                <c:pt idx="4">
                  <c:v>0.26666666666666666</c:v>
                </c:pt>
                <c:pt idx="5">
                  <c:v>0.26666666666666666</c:v>
                </c:pt>
                <c:pt idx="6">
                  <c:v>0.4666666666666667</c:v>
                </c:pt>
                <c:pt idx="8">
                  <c:v>0.3333333333333333</c:v>
                </c:pt>
                <c:pt idx="9">
                  <c:v>0.4</c:v>
                </c:pt>
                <c:pt idx="10">
                  <c:v>0.26666666666666666</c:v>
                </c:pt>
                <c:pt idx="11">
                  <c:v>0.13333333333333333</c:v>
                </c:pt>
                <c:pt idx="12">
                  <c:v>0.6666666666666666</c:v>
                </c:pt>
                <c:pt idx="13">
                  <c:v>0.6</c:v>
                </c:pt>
                <c:pt idx="14">
                  <c:v>0.2</c:v>
                </c:pt>
                <c:pt idx="15">
                  <c:v>0.4</c:v>
                </c:pt>
                <c:pt idx="16">
                  <c:v>0.5333333333333333</c:v>
                </c:pt>
                <c:pt idx="17">
                  <c:v>0.26666666666666666</c:v>
                </c:pt>
                <c:pt idx="19">
                  <c:v>0.2</c:v>
                </c:pt>
                <c:pt idx="20">
                  <c:v>0.2</c:v>
                </c:pt>
                <c:pt idx="21">
                  <c:v>0.5333333333333333</c:v>
                </c:pt>
                <c:pt idx="22">
                  <c:v>0.26666666666666666</c:v>
                </c:pt>
                <c:pt idx="23">
                  <c:v>0.3333333333333333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Dépouillement!$B$31:$Y$31</c:f>
              <c:numCache>
                <c:ptCount val="24"/>
                <c:pt idx="0">
                  <c:v>0.26666666666666666</c:v>
                </c:pt>
                <c:pt idx="2">
                  <c:v>0.5333333333333333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0.4666666666666667</c:v>
                </c:pt>
                <c:pt idx="6">
                  <c:v>0.26666666666666666</c:v>
                </c:pt>
                <c:pt idx="8">
                  <c:v>0.3333333333333333</c:v>
                </c:pt>
                <c:pt idx="9">
                  <c:v>0.4</c:v>
                </c:pt>
                <c:pt idx="10">
                  <c:v>0.4</c:v>
                </c:pt>
                <c:pt idx="11">
                  <c:v>0.4666666666666667</c:v>
                </c:pt>
                <c:pt idx="12">
                  <c:v>0.13333333333333333</c:v>
                </c:pt>
                <c:pt idx="13">
                  <c:v>0.13333333333333333</c:v>
                </c:pt>
                <c:pt idx="14">
                  <c:v>0.3333333333333333</c:v>
                </c:pt>
                <c:pt idx="15">
                  <c:v>0.3333333333333333</c:v>
                </c:pt>
                <c:pt idx="16">
                  <c:v>0.2</c:v>
                </c:pt>
                <c:pt idx="17">
                  <c:v>0.26666666666666666</c:v>
                </c:pt>
                <c:pt idx="19">
                  <c:v>0.4666666666666667</c:v>
                </c:pt>
                <c:pt idx="20">
                  <c:v>0.5333333333333333</c:v>
                </c:pt>
                <c:pt idx="21">
                  <c:v>0.26666666666666666</c:v>
                </c:pt>
                <c:pt idx="22">
                  <c:v>0.26666666666666666</c:v>
                </c:pt>
                <c:pt idx="23">
                  <c:v>0.2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Dépouillement!$B$32:$Y$32</c:f>
              <c:numCache>
                <c:ptCount val="2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0.2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Dépouillement!$B$33:$Y$33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0.13333333333333333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0.13333333333333333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Dépouillement!$B$34:$Y$34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0.2</c:v>
                </c:pt>
                <c:pt idx="4">
                  <c:v>0.2</c:v>
                </c:pt>
                <c:pt idx="5">
                  <c:v>0.06666666666666667</c:v>
                </c:pt>
                <c:pt idx="6">
                  <c:v>0.13333333333333333</c:v>
                </c:pt>
                <c:pt idx="8">
                  <c:v>0.2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0.2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0.2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0.13333333333333333</c:v>
                </c:pt>
              </c:numCache>
            </c:numRef>
          </c:val>
        </c:ser>
        <c:overlap val="100"/>
        <c:gapWidth val="50"/>
        <c:axId val="7903493"/>
        <c:axId val="4022574"/>
      </c:barChart>
      <c:catAx>
        <c:axId val="79034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022574"/>
        <c:crosses val="autoZero"/>
        <c:auto val="0"/>
        <c:lblOffset val="100"/>
        <c:tickLblSkip val="1"/>
        <c:noMultiLvlLbl val="0"/>
      </c:catAx>
      <c:valAx>
        <c:axId val="40225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903493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3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0.123</cdr:y>
    </cdr:from>
    <cdr:to>
      <cdr:x>0.8315</cdr:x>
      <cdr:y>0.193</cdr:y>
    </cdr:to>
    <cdr:sp>
      <cdr:nvSpPr>
        <cdr:cNvPr id="1" name="Texte 4"/>
        <cdr:cNvSpPr txBox="1">
          <a:spLocks noChangeArrowheads="1"/>
        </cdr:cNvSpPr>
      </cdr:nvSpPr>
      <cdr:spPr>
        <a:xfrm>
          <a:off x="1152525" y="1228725"/>
          <a:ext cx="48577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0.074</cdr:x>
      <cdr:y>0.01775</cdr:y>
    </cdr:from>
    <cdr:to>
      <cdr:x>0.91175</cdr:x>
      <cdr:y>0.11925</cdr:y>
    </cdr:to>
    <cdr:sp>
      <cdr:nvSpPr>
        <cdr:cNvPr id="2" name="Texte 6"/>
        <cdr:cNvSpPr txBox="1">
          <a:spLocks noChangeArrowheads="1"/>
        </cdr:cNvSpPr>
      </cdr:nvSpPr>
      <cdr:spPr>
        <a:xfrm>
          <a:off x="533400" y="171450"/>
          <a:ext cx="605790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0.785</cdr:x>
      <cdr:y>0.2425</cdr:y>
    </cdr:from>
    <cdr:to>
      <cdr:x>0.99075</cdr:x>
      <cdr:y>0.2725</cdr:y>
    </cdr:to>
    <cdr:sp>
      <cdr:nvSpPr>
        <cdr:cNvPr id="3" name="Texte 7"/>
        <cdr:cNvSpPr txBox="1">
          <a:spLocks noChangeArrowheads="1"/>
        </cdr:cNvSpPr>
      </cdr:nvSpPr>
      <cdr:spPr>
        <a:xfrm>
          <a:off x="5667375" y="2428875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X.Y (sur 4)</a:t>
          </a:r>
        </a:p>
      </cdr:txBody>
    </cdr:sp>
  </cdr:relSizeAnchor>
  <cdr:relSizeAnchor xmlns:cdr="http://schemas.openxmlformats.org/drawingml/2006/chartDrawing">
    <cdr:from>
      <cdr:x>0.7865</cdr:x>
      <cdr:y>0.86875</cdr:y>
    </cdr:from>
    <cdr:to>
      <cdr:x>0.97675</cdr:x>
      <cdr:y>0.8985</cdr:y>
    </cdr:to>
    <cdr:sp>
      <cdr:nvSpPr>
        <cdr:cNvPr id="4" name="Texte 7"/>
        <cdr:cNvSpPr txBox="1">
          <a:spLocks noChangeArrowheads="1"/>
        </cdr:cNvSpPr>
      </cdr:nvSpPr>
      <cdr:spPr>
        <a:xfrm>
          <a:off x="5676900" y="8705850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Layout" workbookViewId="0" topLeftCell="A1">
      <selection activeCell="B1" sqref="B1:D16384"/>
    </sheetView>
  </sheetViews>
  <sheetFormatPr defaultColWidth="10.83203125" defaultRowHeight="12.75"/>
  <cols>
    <col min="1" max="1" width="5.83203125" style="50" customWidth="1"/>
    <col min="2" max="4" width="55.33203125" style="48" customWidth="1"/>
    <col min="5" max="16384" width="10.83203125" style="46" customWidth="1"/>
  </cols>
  <sheetData>
    <row r="1" spans="1:4" ht="12.75" customHeight="1">
      <c r="A1" s="51" t="s">
        <v>44</v>
      </c>
      <c r="B1" s="52" t="s">
        <v>39</v>
      </c>
      <c r="C1" s="52" t="s">
        <v>12</v>
      </c>
      <c r="D1" s="52" t="s">
        <v>40</v>
      </c>
    </row>
    <row r="2" spans="1:4" ht="27">
      <c r="A2" s="49">
        <f>ROW(A1)</f>
        <v>1</v>
      </c>
      <c r="B2" s="47" t="s">
        <v>41</v>
      </c>
      <c r="C2" s="47" t="s">
        <v>10</v>
      </c>
      <c r="D2" s="47" t="s">
        <v>11</v>
      </c>
    </row>
    <row r="3" spans="1:4" ht="27">
      <c r="A3" s="49">
        <f aca="true" t="shared" si="0" ref="A3:A16">ROW(A2)</f>
        <v>2</v>
      </c>
      <c r="B3" s="47" t="s">
        <v>41</v>
      </c>
      <c r="C3" s="47" t="s">
        <v>10</v>
      </c>
      <c r="D3" s="47" t="s">
        <v>11</v>
      </c>
    </row>
    <row r="4" spans="1:4" ht="27">
      <c r="A4" s="49">
        <f t="shared" si="0"/>
        <v>3</v>
      </c>
      <c r="B4" s="47" t="s">
        <v>41</v>
      </c>
      <c r="C4" s="47" t="s">
        <v>10</v>
      </c>
      <c r="D4" s="47" t="s">
        <v>11</v>
      </c>
    </row>
    <row r="5" spans="1:4" ht="27">
      <c r="A5" s="49">
        <f t="shared" si="0"/>
        <v>4</v>
      </c>
      <c r="B5" s="47" t="s">
        <v>41</v>
      </c>
      <c r="C5" s="47" t="s">
        <v>10</v>
      </c>
      <c r="D5" s="47" t="s">
        <v>11</v>
      </c>
    </row>
    <row r="6" spans="1:4" ht="27">
      <c r="A6" s="49">
        <f t="shared" si="0"/>
        <v>5</v>
      </c>
      <c r="B6" s="47" t="s">
        <v>41</v>
      </c>
      <c r="C6" s="47" t="s">
        <v>10</v>
      </c>
      <c r="D6" s="47" t="s">
        <v>11</v>
      </c>
    </row>
    <row r="7" spans="1:4" ht="27">
      <c r="A7" s="49">
        <f t="shared" si="0"/>
        <v>6</v>
      </c>
      <c r="B7" s="47" t="s">
        <v>41</v>
      </c>
      <c r="C7" s="47" t="s">
        <v>10</v>
      </c>
      <c r="D7" s="47" t="s">
        <v>11</v>
      </c>
    </row>
    <row r="8" spans="1:4" ht="27">
      <c r="A8" s="49">
        <f t="shared" si="0"/>
        <v>7</v>
      </c>
      <c r="B8" s="47" t="s">
        <v>41</v>
      </c>
      <c r="C8" s="47" t="s">
        <v>10</v>
      </c>
      <c r="D8" s="47" t="s">
        <v>11</v>
      </c>
    </row>
    <row r="9" spans="1:4" ht="27">
      <c r="A9" s="49">
        <f t="shared" si="0"/>
        <v>8</v>
      </c>
      <c r="B9" s="47" t="s">
        <v>41</v>
      </c>
      <c r="C9" s="47" t="s">
        <v>10</v>
      </c>
      <c r="D9" s="47" t="s">
        <v>11</v>
      </c>
    </row>
    <row r="10" spans="1:4" ht="27">
      <c r="A10" s="49">
        <f t="shared" si="0"/>
        <v>9</v>
      </c>
      <c r="B10" s="47" t="s">
        <v>41</v>
      </c>
      <c r="C10" s="47" t="s">
        <v>10</v>
      </c>
      <c r="D10" s="47" t="s">
        <v>11</v>
      </c>
    </row>
    <row r="11" spans="1:4" ht="27">
      <c r="A11" s="49">
        <f t="shared" si="0"/>
        <v>10</v>
      </c>
      <c r="B11" s="47" t="s">
        <v>41</v>
      </c>
      <c r="C11" s="47" t="s">
        <v>10</v>
      </c>
      <c r="D11" s="47" t="s">
        <v>11</v>
      </c>
    </row>
    <row r="12" spans="1:4" ht="27">
      <c r="A12" s="49">
        <f t="shared" si="0"/>
        <v>11</v>
      </c>
      <c r="B12" s="47" t="s">
        <v>41</v>
      </c>
      <c r="C12" s="47" t="s">
        <v>10</v>
      </c>
      <c r="D12" s="47" t="s">
        <v>11</v>
      </c>
    </row>
    <row r="13" spans="1:4" ht="27">
      <c r="A13" s="49">
        <f t="shared" si="0"/>
        <v>12</v>
      </c>
      <c r="B13" s="47" t="s">
        <v>41</v>
      </c>
      <c r="C13" s="47" t="s">
        <v>10</v>
      </c>
      <c r="D13" s="47" t="s">
        <v>11</v>
      </c>
    </row>
    <row r="14" spans="1:4" ht="27">
      <c r="A14" s="49">
        <f t="shared" si="0"/>
        <v>13</v>
      </c>
      <c r="B14" s="47" t="s">
        <v>41</v>
      </c>
      <c r="C14" s="47" t="s">
        <v>10</v>
      </c>
      <c r="D14" s="47" t="s">
        <v>11</v>
      </c>
    </row>
    <row r="15" spans="1:4" ht="27">
      <c r="A15" s="49">
        <f t="shared" si="0"/>
        <v>14</v>
      </c>
      <c r="B15" s="47" t="s">
        <v>41</v>
      </c>
      <c r="C15" s="47" t="s">
        <v>10</v>
      </c>
      <c r="D15" s="47" t="s">
        <v>11</v>
      </c>
    </row>
    <row r="16" spans="1:4" ht="27">
      <c r="A16" s="49">
        <f t="shared" si="0"/>
        <v>15</v>
      </c>
      <c r="B16" s="47" t="s">
        <v>41</v>
      </c>
      <c r="C16" s="47" t="s">
        <v>10</v>
      </c>
      <c r="D16" s="47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5" right="0.21" top="0.4375" bottom="0.42" header="0.2" footer="0.24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5" width="4.83203125" style="5" customWidth="1"/>
    <col min="26" max="26" width="5.33203125" style="5" customWidth="1"/>
    <col min="27" max="27" width="6" style="5" bestFit="1" customWidth="1"/>
    <col min="28" max="28" width="5.33203125" style="5" bestFit="1" customWidth="1"/>
    <col min="29" max="29" width="6" style="15" bestFit="1" customWidth="1"/>
    <col min="30" max="30" width="6.83203125" style="15" customWidth="1"/>
    <col min="31" max="31" width="7.33203125" style="15" customWidth="1"/>
    <col min="32" max="33" width="6.83203125" style="5" customWidth="1"/>
    <col min="34" max="34" width="7.16015625" style="5" customWidth="1"/>
    <col min="35" max="35" width="5.16015625" style="5" customWidth="1"/>
    <col min="36" max="36" width="7.66015625" style="5" customWidth="1"/>
    <col min="37" max="37" width="6.83203125" style="5" customWidth="1"/>
    <col min="38" max="38" width="5.33203125" style="5" customWidth="1"/>
    <col min="39" max="39" width="5.16015625" style="5" customWidth="1"/>
    <col min="40" max="40" width="7.66015625" style="5" customWidth="1"/>
    <col min="41" max="41" width="6.33203125" style="5" customWidth="1"/>
    <col min="42" max="42" width="4.6601562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28" s="6" customFormat="1" ht="84.75" customHeight="1">
      <c r="A1" s="3" t="s">
        <v>18</v>
      </c>
      <c r="B1" s="2" t="s">
        <v>42</v>
      </c>
      <c r="C1" s="2" t="s">
        <v>14</v>
      </c>
      <c r="D1" s="2" t="s">
        <v>43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31</v>
      </c>
      <c r="L1" s="2" t="s">
        <v>32</v>
      </c>
      <c r="M1" s="2" t="s">
        <v>27</v>
      </c>
      <c r="N1" s="2" t="s">
        <v>28</v>
      </c>
      <c r="O1" s="2" t="s">
        <v>38</v>
      </c>
      <c r="P1" s="2" t="s">
        <v>37</v>
      </c>
      <c r="Q1" s="2" t="s">
        <v>29</v>
      </c>
      <c r="R1" s="2" t="s">
        <v>33</v>
      </c>
      <c r="S1" s="2" t="s">
        <v>34</v>
      </c>
      <c r="T1" s="2" t="s">
        <v>35</v>
      </c>
      <c r="U1" s="2" t="s">
        <v>36</v>
      </c>
      <c r="V1" s="1" t="s">
        <v>13</v>
      </c>
      <c r="W1" s="4"/>
      <c r="X1" s="5"/>
      <c r="Z1" s="7"/>
      <c r="AA1" s="7"/>
      <c r="AB1" s="7"/>
    </row>
    <row r="2" spans="1:28" s="11" customFormat="1" ht="13.5">
      <c r="A2" s="8">
        <f>ROW(A1)</f>
        <v>1</v>
      </c>
      <c r="B2" s="8">
        <v>4</v>
      </c>
      <c r="C2" s="8">
        <v>3</v>
      </c>
      <c r="D2" s="8">
        <v>4</v>
      </c>
      <c r="E2" s="8">
        <v>4</v>
      </c>
      <c r="F2" s="8">
        <v>4</v>
      </c>
      <c r="G2" s="8">
        <v>4</v>
      </c>
      <c r="H2" s="8">
        <v>1</v>
      </c>
      <c r="I2" s="8">
        <v>1</v>
      </c>
      <c r="J2" s="8">
        <v>3</v>
      </c>
      <c r="K2" s="8">
        <v>4</v>
      </c>
      <c r="L2" s="8">
        <v>4</v>
      </c>
      <c r="M2" s="8">
        <v>4</v>
      </c>
      <c r="N2" s="8">
        <v>4</v>
      </c>
      <c r="O2" s="8">
        <v>4</v>
      </c>
      <c r="P2" s="8">
        <v>3</v>
      </c>
      <c r="Q2" s="8">
        <v>3</v>
      </c>
      <c r="R2" s="8">
        <v>4</v>
      </c>
      <c r="S2" s="8">
        <v>4</v>
      </c>
      <c r="T2" s="8">
        <v>3</v>
      </c>
      <c r="U2" s="8">
        <v>2</v>
      </c>
      <c r="V2" s="8">
        <v>1</v>
      </c>
      <c r="W2" s="4"/>
      <c r="X2" s="5"/>
      <c r="Y2" s="9"/>
      <c r="Z2" s="10"/>
      <c r="AA2" s="10"/>
      <c r="AB2" s="10"/>
    </row>
    <row r="3" spans="1:28" s="11" customFormat="1" ht="13.5">
      <c r="A3" s="8">
        <f aca="true" t="shared" si="0" ref="A3:A16">ROW(A2)</f>
        <v>2</v>
      </c>
      <c r="B3" s="8">
        <v>3</v>
      </c>
      <c r="C3" s="8">
        <v>1</v>
      </c>
      <c r="D3" s="8">
        <v>3</v>
      </c>
      <c r="E3" s="8">
        <v>3</v>
      </c>
      <c r="F3" s="8">
        <v>3</v>
      </c>
      <c r="G3" s="8">
        <v>3</v>
      </c>
      <c r="H3" s="8">
        <v>2</v>
      </c>
      <c r="I3" s="8">
        <v>1</v>
      </c>
      <c r="J3" s="8">
        <v>3</v>
      </c>
      <c r="K3" s="8">
        <v>2</v>
      </c>
      <c r="L3" s="8">
        <v>3</v>
      </c>
      <c r="M3" s="8">
        <v>3</v>
      </c>
      <c r="N3" s="8">
        <v>2</v>
      </c>
      <c r="O3" s="8">
        <v>2</v>
      </c>
      <c r="P3" s="8">
        <v>3</v>
      </c>
      <c r="Q3" s="8">
        <v>2</v>
      </c>
      <c r="R3" s="8">
        <v>3</v>
      </c>
      <c r="S3" s="8">
        <v>2</v>
      </c>
      <c r="T3" s="8">
        <v>2</v>
      </c>
      <c r="U3" s="8">
        <v>0</v>
      </c>
      <c r="V3" s="8">
        <v>3</v>
      </c>
      <c r="W3" s="4"/>
      <c r="X3" s="5"/>
      <c r="Y3" s="9"/>
      <c r="Z3" s="10"/>
      <c r="AA3" s="10"/>
      <c r="AB3" s="10"/>
    </row>
    <row r="4" spans="1:28" s="11" customFormat="1" ht="13.5">
      <c r="A4" s="8">
        <f t="shared" si="0"/>
        <v>3</v>
      </c>
      <c r="B4" s="8">
        <v>1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1</v>
      </c>
      <c r="K4" s="8">
        <v>3</v>
      </c>
      <c r="L4" s="8">
        <v>2</v>
      </c>
      <c r="M4" s="8">
        <v>2</v>
      </c>
      <c r="N4" s="8">
        <v>2</v>
      </c>
      <c r="O4" s="8">
        <v>3</v>
      </c>
      <c r="P4" s="8">
        <v>2</v>
      </c>
      <c r="Q4" s="8">
        <v>0</v>
      </c>
      <c r="R4" s="8">
        <v>2</v>
      </c>
      <c r="S4" s="8">
        <v>1</v>
      </c>
      <c r="T4" s="8">
        <v>2</v>
      </c>
      <c r="U4" s="8">
        <v>4</v>
      </c>
      <c r="V4" s="8">
        <v>3</v>
      </c>
      <c r="W4" s="4"/>
      <c r="X4" s="5"/>
      <c r="Y4" s="9"/>
      <c r="Z4" s="10"/>
      <c r="AA4" s="10"/>
      <c r="AB4" s="10"/>
    </row>
    <row r="5" spans="1:28" s="11" customFormat="1" ht="13.5">
      <c r="A5" s="8">
        <f t="shared" si="0"/>
        <v>4</v>
      </c>
      <c r="B5" s="8">
        <v>4</v>
      </c>
      <c r="C5" s="8">
        <v>1</v>
      </c>
      <c r="D5" s="8">
        <v>4</v>
      </c>
      <c r="E5" s="8">
        <v>4</v>
      </c>
      <c r="F5" s="8">
        <v>4</v>
      </c>
      <c r="G5" s="8">
        <v>4</v>
      </c>
      <c r="H5" s="8">
        <v>4</v>
      </c>
      <c r="I5" s="8">
        <v>4</v>
      </c>
      <c r="J5" s="8">
        <v>1</v>
      </c>
      <c r="K5" s="8">
        <v>4</v>
      </c>
      <c r="L5" s="8">
        <v>4</v>
      </c>
      <c r="M5" s="8">
        <v>3</v>
      </c>
      <c r="N5" s="8">
        <v>4</v>
      </c>
      <c r="O5" s="8">
        <v>3</v>
      </c>
      <c r="P5" s="8">
        <v>4</v>
      </c>
      <c r="Q5" s="8">
        <v>4</v>
      </c>
      <c r="R5" s="8">
        <v>3</v>
      </c>
      <c r="S5" s="8">
        <v>4</v>
      </c>
      <c r="T5" s="8">
        <v>4</v>
      </c>
      <c r="U5" s="8">
        <v>2</v>
      </c>
      <c r="V5" s="8">
        <v>4</v>
      </c>
      <c r="W5" s="4"/>
      <c r="X5" s="5"/>
      <c r="Y5" s="9"/>
      <c r="Z5" s="10"/>
      <c r="AA5" s="10"/>
      <c r="AB5" s="10"/>
    </row>
    <row r="6" spans="1:28" s="11" customFormat="1" ht="13.5">
      <c r="A6" s="8">
        <f t="shared" si="0"/>
        <v>5</v>
      </c>
      <c r="B6" s="8">
        <v>2</v>
      </c>
      <c r="C6" s="8">
        <v>3</v>
      </c>
      <c r="D6" s="8">
        <v>1</v>
      </c>
      <c r="E6" s="8">
        <v>2</v>
      </c>
      <c r="F6" s="8">
        <v>4</v>
      </c>
      <c r="G6" s="8">
        <v>4</v>
      </c>
      <c r="H6" s="8">
        <v>3</v>
      </c>
      <c r="I6" s="8">
        <v>3</v>
      </c>
      <c r="J6" s="8">
        <v>4</v>
      </c>
      <c r="K6" s="8">
        <v>4</v>
      </c>
      <c r="L6" s="8">
        <v>4</v>
      </c>
      <c r="M6" s="8">
        <v>3</v>
      </c>
      <c r="N6" s="8">
        <v>3</v>
      </c>
      <c r="O6" s="8">
        <v>1</v>
      </c>
      <c r="P6" s="8">
        <v>1</v>
      </c>
      <c r="Q6" s="8">
        <v>1</v>
      </c>
      <c r="R6" s="8">
        <v>3</v>
      </c>
      <c r="S6" s="8">
        <v>4</v>
      </c>
      <c r="T6" s="8">
        <v>4</v>
      </c>
      <c r="U6" s="8">
        <v>4</v>
      </c>
      <c r="V6" s="8">
        <v>1</v>
      </c>
      <c r="W6" s="4"/>
      <c r="X6" s="5"/>
      <c r="Y6" s="9"/>
      <c r="Z6" s="10"/>
      <c r="AA6" s="10"/>
      <c r="AB6" s="10"/>
    </row>
    <row r="7" spans="1:28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4</v>
      </c>
      <c r="G7" s="8">
        <v>4</v>
      </c>
      <c r="H7" s="8">
        <v>4</v>
      </c>
      <c r="I7" s="8">
        <v>4</v>
      </c>
      <c r="J7" s="8">
        <v>3</v>
      </c>
      <c r="K7" s="8">
        <v>1</v>
      </c>
      <c r="L7" s="8">
        <v>4</v>
      </c>
      <c r="M7" s="8">
        <v>3</v>
      </c>
      <c r="N7" s="8">
        <v>3</v>
      </c>
      <c r="O7" s="8">
        <v>4</v>
      </c>
      <c r="P7" s="8">
        <v>1</v>
      </c>
      <c r="Q7" s="8">
        <v>3</v>
      </c>
      <c r="R7" s="8">
        <v>3</v>
      </c>
      <c r="S7" s="8">
        <v>3</v>
      </c>
      <c r="T7" s="8">
        <v>3</v>
      </c>
      <c r="U7" s="8">
        <v>4</v>
      </c>
      <c r="V7" s="8">
        <v>1</v>
      </c>
      <c r="W7" s="4"/>
      <c r="X7" s="5"/>
      <c r="Y7" s="9"/>
      <c r="Z7" s="10"/>
      <c r="AA7" s="12"/>
      <c r="AB7" s="10"/>
    </row>
    <row r="8" spans="1:28" s="11" customFormat="1" ht="13.5">
      <c r="A8" s="8">
        <f t="shared" si="0"/>
        <v>7</v>
      </c>
      <c r="B8" s="8">
        <v>3</v>
      </c>
      <c r="C8" s="8">
        <v>4</v>
      </c>
      <c r="D8" s="8">
        <v>1</v>
      </c>
      <c r="E8" s="8">
        <v>4</v>
      </c>
      <c r="F8" s="8">
        <v>3</v>
      </c>
      <c r="G8" s="8">
        <v>4</v>
      </c>
      <c r="H8" s="8">
        <v>3</v>
      </c>
      <c r="I8" s="8">
        <v>4</v>
      </c>
      <c r="J8" s="8">
        <v>1</v>
      </c>
      <c r="K8" s="8">
        <v>4</v>
      </c>
      <c r="L8" s="8">
        <v>4</v>
      </c>
      <c r="M8" s="8">
        <v>4</v>
      </c>
      <c r="N8" s="8">
        <v>4</v>
      </c>
      <c r="O8" s="8">
        <v>4</v>
      </c>
      <c r="P8" s="8">
        <v>1</v>
      </c>
      <c r="Q8" s="8">
        <v>3</v>
      </c>
      <c r="R8" s="8">
        <v>3</v>
      </c>
      <c r="S8" s="8">
        <v>3</v>
      </c>
      <c r="T8" s="8">
        <v>3</v>
      </c>
      <c r="U8" s="8">
        <v>3</v>
      </c>
      <c r="V8" s="8">
        <v>4</v>
      </c>
      <c r="W8" s="4"/>
      <c r="X8" s="5"/>
      <c r="Y8" s="9"/>
      <c r="Z8" s="10"/>
      <c r="AA8" s="12"/>
      <c r="AB8" s="10"/>
    </row>
    <row r="9" spans="1:28" s="11" customFormat="1" ht="13.5">
      <c r="A9" s="8">
        <f t="shared" si="0"/>
        <v>8</v>
      </c>
      <c r="B9" s="8">
        <v>3</v>
      </c>
      <c r="C9" s="8">
        <v>3</v>
      </c>
      <c r="D9" s="8">
        <v>3</v>
      </c>
      <c r="E9" s="8">
        <v>1</v>
      </c>
      <c r="F9" s="8">
        <v>1</v>
      </c>
      <c r="G9" s="8">
        <v>3</v>
      </c>
      <c r="H9" s="8">
        <v>3</v>
      </c>
      <c r="I9" s="8">
        <v>3</v>
      </c>
      <c r="J9" s="8">
        <v>2</v>
      </c>
      <c r="K9" s="8">
        <v>4</v>
      </c>
      <c r="L9" s="8">
        <v>1</v>
      </c>
      <c r="M9" s="8">
        <v>2</v>
      </c>
      <c r="N9" s="8">
        <v>3</v>
      </c>
      <c r="O9" s="8">
        <v>4</v>
      </c>
      <c r="P9" s="8">
        <v>3</v>
      </c>
      <c r="Q9" s="8">
        <v>3</v>
      </c>
      <c r="R9" s="8">
        <v>1</v>
      </c>
      <c r="S9" s="8">
        <v>3</v>
      </c>
      <c r="T9" s="8">
        <v>2</v>
      </c>
      <c r="U9" s="8">
        <v>3</v>
      </c>
      <c r="V9" s="8">
        <v>3</v>
      </c>
      <c r="W9" s="4"/>
      <c r="X9" s="5"/>
      <c r="Y9" s="9"/>
      <c r="Z9" s="10"/>
      <c r="AA9" s="12"/>
      <c r="AB9" s="10"/>
    </row>
    <row r="10" spans="1:28" s="11" customFormat="1" ht="13.5">
      <c r="A10" s="8">
        <f t="shared" si="0"/>
        <v>9</v>
      </c>
      <c r="B10" s="8">
        <v>3</v>
      </c>
      <c r="C10" s="8">
        <v>3</v>
      </c>
      <c r="D10" s="8">
        <v>4</v>
      </c>
      <c r="E10" s="8">
        <v>3</v>
      </c>
      <c r="F10" s="8">
        <v>1</v>
      </c>
      <c r="G10" s="8">
        <v>2</v>
      </c>
      <c r="H10" s="8">
        <v>3</v>
      </c>
      <c r="I10" s="8">
        <v>2</v>
      </c>
      <c r="J10" s="8">
        <v>2</v>
      </c>
      <c r="K10" s="8">
        <v>4</v>
      </c>
      <c r="L10" s="8">
        <v>1</v>
      </c>
      <c r="M10" s="8">
        <v>2</v>
      </c>
      <c r="N10" s="8">
        <v>3</v>
      </c>
      <c r="O10" s="8">
        <v>4</v>
      </c>
      <c r="P10" s="8">
        <v>4</v>
      </c>
      <c r="Q10" s="8">
        <v>4</v>
      </c>
      <c r="R10" s="8">
        <v>1</v>
      </c>
      <c r="S10" s="8">
        <v>4</v>
      </c>
      <c r="T10" s="8">
        <v>3</v>
      </c>
      <c r="U10" s="8">
        <v>1</v>
      </c>
      <c r="V10" s="8">
        <v>2</v>
      </c>
      <c r="W10" s="4"/>
      <c r="X10" s="5"/>
      <c r="Y10" s="9"/>
      <c r="Z10" s="10"/>
      <c r="AA10" s="12"/>
      <c r="AB10" s="10"/>
    </row>
    <row r="11" spans="1:28" s="11" customFormat="1" ht="13.5">
      <c r="A11" s="8">
        <f t="shared" si="0"/>
        <v>10</v>
      </c>
      <c r="B11" s="8">
        <v>4</v>
      </c>
      <c r="C11" s="8">
        <v>3</v>
      </c>
      <c r="D11" s="8">
        <v>3</v>
      </c>
      <c r="E11" s="8">
        <v>2</v>
      </c>
      <c r="F11" s="8">
        <v>3</v>
      </c>
      <c r="G11" s="8">
        <v>1</v>
      </c>
      <c r="H11" s="8">
        <v>4</v>
      </c>
      <c r="I11" s="8">
        <v>2</v>
      </c>
      <c r="J11" s="8">
        <v>3</v>
      </c>
      <c r="K11" s="8">
        <v>4</v>
      </c>
      <c r="L11" s="8">
        <v>4</v>
      </c>
      <c r="M11" s="8">
        <v>1</v>
      </c>
      <c r="N11" s="8">
        <v>4</v>
      </c>
      <c r="O11" s="8">
        <v>4</v>
      </c>
      <c r="P11" s="8">
        <v>2</v>
      </c>
      <c r="Q11" s="8">
        <v>0</v>
      </c>
      <c r="R11" s="8">
        <v>3</v>
      </c>
      <c r="S11" s="8">
        <v>3</v>
      </c>
      <c r="T11" s="8">
        <v>1</v>
      </c>
      <c r="U11" s="8">
        <v>1</v>
      </c>
      <c r="V11" s="8">
        <v>2</v>
      </c>
      <c r="W11" s="4"/>
      <c r="X11" s="5"/>
      <c r="Y11" s="9"/>
      <c r="Z11" s="10"/>
      <c r="AA11" s="12"/>
      <c r="AB11" s="10"/>
    </row>
    <row r="12" spans="1:28" s="11" customFormat="1" ht="13.5">
      <c r="A12" s="8">
        <f t="shared" si="0"/>
        <v>11</v>
      </c>
      <c r="B12" s="8">
        <v>3</v>
      </c>
      <c r="C12" s="8">
        <v>3</v>
      </c>
      <c r="D12" s="8">
        <v>4</v>
      </c>
      <c r="E12" s="8">
        <v>4</v>
      </c>
      <c r="F12" s="8">
        <v>4</v>
      </c>
      <c r="G12" s="8">
        <v>1</v>
      </c>
      <c r="H12" s="8">
        <v>4</v>
      </c>
      <c r="I12" s="8">
        <v>3</v>
      </c>
      <c r="J12" s="8">
        <v>4</v>
      </c>
      <c r="K12" s="8">
        <v>4</v>
      </c>
      <c r="L12" s="8">
        <v>4</v>
      </c>
      <c r="M12" s="8">
        <v>1</v>
      </c>
      <c r="N12" s="8">
        <v>4</v>
      </c>
      <c r="O12" s="8">
        <v>3</v>
      </c>
      <c r="P12" s="8">
        <v>4</v>
      </c>
      <c r="Q12" s="8">
        <v>4</v>
      </c>
      <c r="R12" s="8">
        <v>3</v>
      </c>
      <c r="S12" s="8">
        <v>4</v>
      </c>
      <c r="T12" s="8">
        <v>1</v>
      </c>
      <c r="U12" s="8">
        <v>4</v>
      </c>
      <c r="V12" s="8">
        <v>2</v>
      </c>
      <c r="W12" s="4"/>
      <c r="X12" s="5"/>
      <c r="Y12" s="9"/>
      <c r="Z12" s="10"/>
      <c r="AA12" s="12"/>
      <c r="AB12" s="10"/>
    </row>
    <row r="13" spans="1:28" s="11" customFormat="1" ht="13.5">
      <c r="A13" s="8">
        <f t="shared" si="0"/>
        <v>12</v>
      </c>
      <c r="B13" s="8">
        <v>4</v>
      </c>
      <c r="C13" s="8">
        <v>4</v>
      </c>
      <c r="D13" s="8">
        <v>2</v>
      </c>
      <c r="E13" s="8">
        <v>3</v>
      </c>
      <c r="F13" s="8">
        <v>4</v>
      </c>
      <c r="G13" s="8">
        <v>1</v>
      </c>
      <c r="H13" s="8">
        <v>3</v>
      </c>
      <c r="I13" s="8">
        <v>4</v>
      </c>
      <c r="J13" s="8">
        <v>3</v>
      </c>
      <c r="K13" s="8">
        <v>4</v>
      </c>
      <c r="L13" s="8">
        <v>3</v>
      </c>
      <c r="M13" s="8">
        <v>1</v>
      </c>
      <c r="N13" s="8">
        <v>4</v>
      </c>
      <c r="O13" s="8">
        <v>4</v>
      </c>
      <c r="P13" s="8">
        <v>4</v>
      </c>
      <c r="Q13" s="8">
        <v>3</v>
      </c>
      <c r="R13" s="8">
        <v>4</v>
      </c>
      <c r="S13" s="8">
        <v>4</v>
      </c>
      <c r="T13" s="8">
        <v>1</v>
      </c>
      <c r="U13" s="8">
        <v>1</v>
      </c>
      <c r="V13" s="8">
        <v>4</v>
      </c>
      <c r="W13" s="4"/>
      <c r="X13" s="5"/>
      <c r="Y13" s="9"/>
      <c r="Z13" s="10"/>
      <c r="AA13" s="12"/>
      <c r="AB13" s="10"/>
    </row>
    <row r="14" spans="1:28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3</v>
      </c>
      <c r="F14" s="8">
        <v>4</v>
      </c>
      <c r="G14" s="8">
        <v>3</v>
      </c>
      <c r="H14" s="8">
        <v>4</v>
      </c>
      <c r="I14" s="8">
        <v>3</v>
      </c>
      <c r="J14" s="8">
        <v>3</v>
      </c>
      <c r="K14" s="8">
        <v>4</v>
      </c>
      <c r="L14" s="8">
        <v>4</v>
      </c>
      <c r="M14" s="8">
        <v>3</v>
      </c>
      <c r="N14" s="8">
        <v>1</v>
      </c>
      <c r="O14" s="8">
        <v>4</v>
      </c>
      <c r="P14" s="8">
        <v>3</v>
      </c>
      <c r="Q14" s="8">
        <v>3</v>
      </c>
      <c r="R14" s="8">
        <v>4</v>
      </c>
      <c r="S14" s="8">
        <v>4</v>
      </c>
      <c r="T14" s="8">
        <v>4</v>
      </c>
      <c r="U14" s="8">
        <v>3</v>
      </c>
      <c r="V14" s="8">
        <v>4</v>
      </c>
      <c r="W14" s="4"/>
      <c r="X14" s="5"/>
      <c r="Y14" s="9"/>
      <c r="Z14" s="10"/>
      <c r="AA14" s="12"/>
      <c r="AB14" s="10"/>
    </row>
    <row r="15" spans="1:28" s="11" customFormat="1" ht="13.5">
      <c r="A15" s="8">
        <f t="shared" si="0"/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3</v>
      </c>
      <c r="W15" s="4"/>
      <c r="X15" s="5"/>
      <c r="Y15" s="9"/>
      <c r="Z15" s="10"/>
      <c r="AA15" s="12"/>
      <c r="AB15" s="10"/>
    </row>
    <row r="16" spans="1:28" s="11" customFormat="1" ht="13.5">
      <c r="A16" s="8">
        <f t="shared" si="0"/>
        <v>15</v>
      </c>
      <c r="B16" s="8">
        <v>3</v>
      </c>
      <c r="C16" s="8">
        <v>4</v>
      </c>
      <c r="D16" s="8">
        <v>3</v>
      </c>
      <c r="E16" s="8">
        <v>3</v>
      </c>
      <c r="F16" s="8">
        <v>2</v>
      </c>
      <c r="G16" s="8">
        <v>3</v>
      </c>
      <c r="H16" s="8">
        <v>4</v>
      </c>
      <c r="I16" s="8">
        <v>3</v>
      </c>
      <c r="J16" s="8">
        <v>3</v>
      </c>
      <c r="K16" s="8">
        <v>3</v>
      </c>
      <c r="L16" s="8">
        <v>4</v>
      </c>
      <c r="M16" s="8">
        <v>4</v>
      </c>
      <c r="N16" s="8">
        <v>3</v>
      </c>
      <c r="O16" s="8">
        <v>1</v>
      </c>
      <c r="P16" s="8">
        <v>0</v>
      </c>
      <c r="Q16" s="8">
        <v>3</v>
      </c>
      <c r="R16" s="8">
        <v>3</v>
      </c>
      <c r="S16" s="8">
        <v>4</v>
      </c>
      <c r="T16" s="8">
        <v>4</v>
      </c>
      <c r="U16" s="8">
        <v>4</v>
      </c>
      <c r="V16" s="8">
        <v>4</v>
      </c>
      <c r="W16" s="4"/>
      <c r="X16" s="5"/>
      <c r="Y16" s="9"/>
      <c r="Z16" s="10"/>
      <c r="AA16" s="12"/>
      <c r="AB16" s="10"/>
    </row>
    <row r="17" spans="1:31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4"/>
      <c r="Z17" s="15"/>
      <c r="AA17" s="15"/>
      <c r="AB17" s="15"/>
      <c r="AC17" s="5"/>
      <c r="AD17" s="5"/>
      <c r="AE17" s="5"/>
    </row>
    <row r="18" spans="1:23" ht="13.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4"/>
    </row>
    <row r="19" spans="1:23" ht="13.5">
      <c r="A19" s="18">
        <f aca="true" t="shared" si="1" ref="A19:R19">COUNT(A2:A18)</f>
        <v>15</v>
      </c>
      <c r="B19" s="19">
        <f t="shared" si="1"/>
        <v>15</v>
      </c>
      <c r="C19" s="19">
        <f>COUNT(C2:C18)</f>
        <v>15</v>
      </c>
      <c r="D19" s="19">
        <f t="shared" si="1"/>
        <v>15</v>
      </c>
      <c r="E19" s="19">
        <f t="shared" si="1"/>
        <v>15</v>
      </c>
      <c r="F19" s="19">
        <f t="shared" si="1"/>
        <v>15</v>
      </c>
      <c r="G19" s="19">
        <f>COUNT(G2:G18)</f>
        <v>15</v>
      </c>
      <c r="H19" s="19">
        <f t="shared" si="1"/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>COUNT(Q2:Q18)</f>
        <v>15</v>
      </c>
      <c r="R19" s="19">
        <f t="shared" si="1"/>
        <v>15</v>
      </c>
      <c r="S19" s="19">
        <f>COUNT(S2:S18)</f>
        <v>15</v>
      </c>
      <c r="T19" s="19">
        <f>COUNT(T2:T18)</f>
        <v>15</v>
      </c>
      <c r="U19" s="19">
        <f>COUNT(U2:U18)</f>
        <v>15</v>
      </c>
      <c r="V19" s="19">
        <f>COUNT(V2:V18)</f>
        <v>15</v>
      </c>
      <c r="W19" s="4"/>
    </row>
    <row r="20" spans="29:35" ht="13.5">
      <c r="AC20" s="5"/>
      <c r="AD20" s="5"/>
      <c r="AE20" s="5"/>
      <c r="AG20" s="15"/>
      <c r="AH20" s="15"/>
      <c r="AI20" s="15"/>
    </row>
    <row r="21" spans="1:32" ht="83.25" customHeight="1">
      <c r="A21" s="16"/>
      <c r="B21" s="21" t="str">
        <f aca="true" t="shared" si="2" ref="B21:O21">B1</f>
        <v>contenu 1.</v>
      </c>
      <c r="C21" s="22" t="str">
        <f>C1</f>
        <v>importance 2.</v>
      </c>
      <c r="D21" s="22" t="str">
        <f>D1</f>
        <v>prérequis 3.</v>
      </c>
      <c r="E21" s="21" t="str">
        <f t="shared" si="2"/>
        <v>obj. clairs 4.</v>
      </c>
      <c r="F21" s="21" t="str">
        <f t="shared" si="2"/>
        <v>obj. atteints 5.</v>
      </c>
      <c r="G21" s="21" t="str">
        <f>G1</f>
        <v>structure 6.</v>
      </c>
      <c r="H21" s="21" t="str">
        <f t="shared" si="2"/>
        <v>clarté 7.</v>
      </c>
      <c r="I21" s="21" t="str">
        <f t="shared" si="2"/>
        <v>équilibre 8.</v>
      </c>
      <c r="J21" s="21" t="str">
        <f t="shared" si="2"/>
        <v>rythme 9.</v>
      </c>
      <c r="K21" s="21" t="str">
        <f>K1</f>
        <v>climat 10.</v>
      </c>
      <c r="L21" s="21" t="str">
        <f t="shared" si="2"/>
        <v>expression 11.</v>
      </c>
      <c r="M21" s="21" t="str">
        <f>M1</f>
        <v>supports 12.</v>
      </c>
      <c r="N21" s="21" t="str">
        <f>N1</f>
        <v>documentation 13.</v>
      </c>
      <c r="O21" s="21" t="str">
        <f t="shared" si="2"/>
        <v>apprendre+tests 14.</v>
      </c>
      <c r="P21" s="21" t="str">
        <f aca="true" t="shared" si="3" ref="P21:V21">P1</f>
        <v>cohérence tests 15.</v>
      </c>
      <c r="Q21" s="21" t="str">
        <f t="shared" si="3"/>
        <v>ambiance 16.</v>
      </c>
      <c r="R21" s="21" t="str">
        <f t="shared" si="3"/>
        <v>exercices adaptés 17.</v>
      </c>
      <c r="S21" s="21" t="str">
        <f t="shared" si="3"/>
        <v>travail régulier 18</v>
      </c>
      <c r="T21" s="21" t="str">
        <f t="shared" si="3"/>
        <v>feedback 19.</v>
      </c>
      <c r="U21" s="21" t="str">
        <f t="shared" si="3"/>
        <v>nb. heures 20.</v>
      </c>
      <c r="V21" s="22" t="str">
        <f t="shared" si="3"/>
        <v>Appréciation globale</v>
      </c>
      <c r="W21" s="4"/>
      <c r="X21" s="4"/>
      <c r="AC21" s="5"/>
      <c r="AF21" s="15"/>
    </row>
    <row r="22" spans="1:32" ht="13.5">
      <c r="A22" s="23" t="s">
        <v>0</v>
      </c>
      <c r="B22" s="17">
        <f>COUNTIF(B$2:B$16,1)</f>
        <v>1</v>
      </c>
      <c r="C22" s="17">
        <f aca="true" t="shared" si="4" ref="C22:V22">COUNTIF(C$2:C$16,1)</f>
        <v>3</v>
      </c>
      <c r="D22" s="17">
        <f t="shared" si="4"/>
        <v>3</v>
      </c>
      <c r="E22" s="17">
        <f t="shared" si="4"/>
        <v>1</v>
      </c>
      <c r="F22" s="17">
        <f t="shared" si="4"/>
        <v>2</v>
      </c>
      <c r="G22" s="17">
        <f t="shared" si="4"/>
        <v>3</v>
      </c>
      <c r="H22" s="17">
        <f t="shared" si="4"/>
        <v>1</v>
      </c>
      <c r="I22" s="17">
        <f t="shared" si="4"/>
        <v>2</v>
      </c>
      <c r="J22" s="17">
        <f t="shared" si="4"/>
        <v>3</v>
      </c>
      <c r="K22" s="17">
        <f t="shared" si="4"/>
        <v>1</v>
      </c>
      <c r="L22" s="17">
        <f t="shared" si="4"/>
        <v>2</v>
      </c>
      <c r="M22" s="17">
        <f t="shared" si="4"/>
        <v>3</v>
      </c>
      <c r="N22" s="17">
        <f t="shared" si="4"/>
        <v>1</v>
      </c>
      <c r="O22" s="17">
        <f t="shared" si="4"/>
        <v>2</v>
      </c>
      <c r="P22" s="17">
        <f t="shared" si="4"/>
        <v>3</v>
      </c>
      <c r="Q22" s="17">
        <f t="shared" si="4"/>
        <v>1</v>
      </c>
      <c r="R22" s="17">
        <f t="shared" si="4"/>
        <v>2</v>
      </c>
      <c r="S22" s="17">
        <f t="shared" si="4"/>
        <v>1</v>
      </c>
      <c r="T22" s="17">
        <f t="shared" si="4"/>
        <v>3</v>
      </c>
      <c r="U22" s="17">
        <f t="shared" si="4"/>
        <v>3</v>
      </c>
      <c r="V22" s="17">
        <f t="shared" si="4"/>
        <v>3</v>
      </c>
      <c r="AC22" s="5"/>
      <c r="AF22" s="15"/>
    </row>
    <row r="23" spans="1:32" ht="13.5">
      <c r="A23" s="23" t="s">
        <v>1</v>
      </c>
      <c r="B23" s="17">
        <f>COUNTIF(B$2:B$16,2)</f>
        <v>1</v>
      </c>
      <c r="C23" s="17">
        <f aca="true" t="shared" si="5" ref="C23:V23">COUNTIF(C$2:C$16,2)</f>
        <v>1</v>
      </c>
      <c r="D23" s="17">
        <f t="shared" si="5"/>
        <v>2</v>
      </c>
      <c r="E23" s="17">
        <f t="shared" si="5"/>
        <v>2</v>
      </c>
      <c r="F23" s="17">
        <f t="shared" si="5"/>
        <v>1</v>
      </c>
      <c r="G23" s="17">
        <f t="shared" si="5"/>
        <v>1</v>
      </c>
      <c r="H23" s="17">
        <f t="shared" si="5"/>
        <v>1</v>
      </c>
      <c r="I23" s="17">
        <f t="shared" si="5"/>
        <v>2</v>
      </c>
      <c r="J23" s="17">
        <f t="shared" si="5"/>
        <v>2</v>
      </c>
      <c r="K23" s="17">
        <f t="shared" si="5"/>
        <v>1</v>
      </c>
      <c r="L23" s="17">
        <f t="shared" si="5"/>
        <v>1</v>
      </c>
      <c r="M23" s="17">
        <f t="shared" si="5"/>
        <v>3</v>
      </c>
      <c r="N23" s="17">
        <f t="shared" si="5"/>
        <v>2</v>
      </c>
      <c r="O23" s="17">
        <f t="shared" si="5"/>
        <v>1</v>
      </c>
      <c r="P23" s="17">
        <f t="shared" si="5"/>
        <v>2</v>
      </c>
      <c r="Q23" s="17">
        <f t="shared" si="5"/>
        <v>1</v>
      </c>
      <c r="R23" s="17">
        <f t="shared" si="5"/>
        <v>1</v>
      </c>
      <c r="S23" s="17">
        <f t="shared" si="5"/>
        <v>1</v>
      </c>
      <c r="T23" s="17">
        <f t="shared" si="5"/>
        <v>3</v>
      </c>
      <c r="U23" s="17">
        <f t="shared" si="5"/>
        <v>2</v>
      </c>
      <c r="V23" s="17">
        <f t="shared" si="5"/>
        <v>3</v>
      </c>
      <c r="AC23" s="5"/>
      <c r="AF23" s="15"/>
    </row>
    <row r="24" spans="1:32" ht="13.5">
      <c r="A24" s="23" t="s">
        <v>2</v>
      </c>
      <c r="B24" s="17">
        <f>COUNTIF(B$2:B$16,3)</f>
        <v>8</v>
      </c>
      <c r="C24" s="17">
        <f aca="true" t="shared" si="6" ref="C24:V24">COUNTIF(C$2:C$16,3)</f>
        <v>7</v>
      </c>
      <c r="D24" s="17">
        <f t="shared" si="6"/>
        <v>5</v>
      </c>
      <c r="E24" s="17">
        <f t="shared" si="6"/>
        <v>7</v>
      </c>
      <c r="F24" s="17">
        <f t="shared" si="6"/>
        <v>4</v>
      </c>
      <c r="G24" s="17">
        <f t="shared" si="6"/>
        <v>5</v>
      </c>
      <c r="H24" s="17">
        <f t="shared" si="6"/>
        <v>6</v>
      </c>
      <c r="I24" s="17">
        <f t="shared" si="6"/>
        <v>6</v>
      </c>
      <c r="J24" s="17">
        <f t="shared" si="6"/>
        <v>7</v>
      </c>
      <c r="K24" s="17">
        <f t="shared" si="6"/>
        <v>2</v>
      </c>
      <c r="L24" s="17">
        <f t="shared" si="6"/>
        <v>2</v>
      </c>
      <c r="M24" s="17">
        <f t="shared" si="6"/>
        <v>5</v>
      </c>
      <c r="N24" s="17">
        <f t="shared" si="6"/>
        <v>5</v>
      </c>
      <c r="O24" s="17">
        <f t="shared" si="6"/>
        <v>3</v>
      </c>
      <c r="P24" s="17">
        <f t="shared" si="6"/>
        <v>4</v>
      </c>
      <c r="Q24" s="17">
        <f t="shared" si="6"/>
        <v>7</v>
      </c>
      <c r="R24" s="17">
        <f t="shared" si="6"/>
        <v>8</v>
      </c>
      <c r="S24" s="17">
        <f t="shared" si="6"/>
        <v>4</v>
      </c>
      <c r="T24" s="17">
        <f t="shared" si="6"/>
        <v>4</v>
      </c>
      <c r="U24" s="17">
        <f t="shared" si="6"/>
        <v>3</v>
      </c>
      <c r="V24" s="17">
        <f t="shared" si="6"/>
        <v>4</v>
      </c>
      <c r="AC24" s="5"/>
      <c r="AF24" s="15"/>
    </row>
    <row r="25" spans="1:32" ht="13.5">
      <c r="A25" s="23" t="s">
        <v>3</v>
      </c>
      <c r="B25" s="17">
        <f>COUNTIF(B$2:B$16,4)</f>
        <v>4</v>
      </c>
      <c r="C25" s="17">
        <f aca="true" t="shared" si="7" ref="C25:V25">COUNTIF(C$2:C$16,4)</f>
        <v>3</v>
      </c>
      <c r="D25" s="17">
        <f t="shared" si="7"/>
        <v>4</v>
      </c>
      <c r="E25" s="17">
        <f t="shared" si="7"/>
        <v>4</v>
      </c>
      <c r="F25" s="17">
        <f t="shared" si="7"/>
        <v>7</v>
      </c>
      <c r="G25" s="17">
        <f t="shared" si="7"/>
        <v>5</v>
      </c>
      <c r="H25" s="17">
        <f t="shared" si="7"/>
        <v>6</v>
      </c>
      <c r="I25" s="17">
        <f t="shared" si="7"/>
        <v>4</v>
      </c>
      <c r="J25" s="17">
        <f t="shared" si="7"/>
        <v>2</v>
      </c>
      <c r="K25" s="17">
        <f t="shared" si="7"/>
        <v>10</v>
      </c>
      <c r="L25" s="17">
        <f t="shared" si="7"/>
        <v>9</v>
      </c>
      <c r="M25" s="17">
        <f t="shared" si="7"/>
        <v>3</v>
      </c>
      <c r="N25" s="17">
        <f t="shared" si="7"/>
        <v>6</v>
      </c>
      <c r="O25" s="17">
        <f t="shared" si="7"/>
        <v>8</v>
      </c>
      <c r="P25" s="17">
        <f t="shared" si="7"/>
        <v>4</v>
      </c>
      <c r="Q25" s="17">
        <f t="shared" si="7"/>
        <v>3</v>
      </c>
      <c r="R25" s="17">
        <f t="shared" si="7"/>
        <v>3</v>
      </c>
      <c r="S25" s="17">
        <f t="shared" si="7"/>
        <v>8</v>
      </c>
      <c r="T25" s="17">
        <f t="shared" si="7"/>
        <v>4</v>
      </c>
      <c r="U25" s="17">
        <f t="shared" si="7"/>
        <v>5</v>
      </c>
      <c r="V25" s="17">
        <f t="shared" si="7"/>
        <v>5</v>
      </c>
      <c r="AC25" s="5"/>
      <c r="AF25" s="15"/>
    </row>
    <row r="26" spans="1:32" ht="13.5">
      <c r="A26" s="23" t="s">
        <v>4</v>
      </c>
      <c r="B26" s="17">
        <f>COUNTIF(B$2:B$16,0)</f>
        <v>1</v>
      </c>
      <c r="C26" s="17">
        <f aca="true" t="shared" si="8" ref="C26:V26">COUNTIF(C$2:C$16,0)</f>
        <v>1</v>
      </c>
      <c r="D26" s="17">
        <f t="shared" si="8"/>
        <v>1</v>
      </c>
      <c r="E26" s="17">
        <f t="shared" si="8"/>
        <v>1</v>
      </c>
      <c r="F26" s="17">
        <f t="shared" si="8"/>
        <v>1</v>
      </c>
      <c r="G26" s="17">
        <f t="shared" si="8"/>
        <v>1</v>
      </c>
      <c r="H26" s="17">
        <f t="shared" si="8"/>
        <v>1</v>
      </c>
      <c r="I26" s="17">
        <f t="shared" si="8"/>
        <v>1</v>
      </c>
      <c r="J26" s="17">
        <f t="shared" si="8"/>
        <v>1</v>
      </c>
      <c r="K26" s="17">
        <f t="shared" si="8"/>
        <v>1</v>
      </c>
      <c r="L26" s="17">
        <f t="shared" si="8"/>
        <v>1</v>
      </c>
      <c r="M26" s="17">
        <f t="shared" si="8"/>
        <v>1</v>
      </c>
      <c r="N26" s="17">
        <f t="shared" si="8"/>
        <v>1</v>
      </c>
      <c r="O26" s="17">
        <f t="shared" si="8"/>
        <v>1</v>
      </c>
      <c r="P26" s="17">
        <f t="shared" si="8"/>
        <v>2</v>
      </c>
      <c r="Q26" s="17">
        <f t="shared" si="8"/>
        <v>3</v>
      </c>
      <c r="R26" s="17">
        <f t="shared" si="8"/>
        <v>1</v>
      </c>
      <c r="S26" s="17">
        <f t="shared" si="8"/>
        <v>1</v>
      </c>
      <c r="T26" s="17">
        <f t="shared" si="8"/>
        <v>1</v>
      </c>
      <c r="U26" s="17">
        <f t="shared" si="8"/>
        <v>2</v>
      </c>
      <c r="V26" s="17">
        <f t="shared" si="8"/>
        <v>0</v>
      </c>
      <c r="AC26" s="5"/>
      <c r="AF26" s="15"/>
    </row>
    <row r="28" spans="20:22" ht="13.5">
      <c r="T28" s="24"/>
      <c r="U28" s="24"/>
      <c r="V28" s="24"/>
    </row>
    <row r="29" spans="1:31" ht="101.25" customHeight="1">
      <c r="A29" s="16"/>
      <c r="B29" s="25" t="str">
        <f>V1</f>
        <v>Appréciation globale</v>
      </c>
      <c r="C29" s="26" t="s">
        <v>20</v>
      </c>
      <c r="D29" s="27" t="str">
        <f>B1</f>
        <v>contenu 1.</v>
      </c>
      <c r="E29" s="27" t="str">
        <f>C1</f>
        <v>importance 2.</v>
      </c>
      <c r="F29" s="27" t="str">
        <f>D1</f>
        <v>prérequis 3.</v>
      </c>
      <c r="G29" s="27" t="str">
        <f>E1</f>
        <v>obj. clairs 4.</v>
      </c>
      <c r="H29" s="27" t="str">
        <f>F1</f>
        <v>obj. atteints 5.</v>
      </c>
      <c r="I29" s="26" t="s">
        <v>21</v>
      </c>
      <c r="J29" s="27" t="str">
        <f aca="true" t="shared" si="9" ref="J29:S29">G1</f>
        <v>structure 6.</v>
      </c>
      <c r="K29" s="27" t="str">
        <f t="shared" si="9"/>
        <v>clarté 7.</v>
      </c>
      <c r="L29" s="27" t="str">
        <f t="shared" si="9"/>
        <v>équilibre 8.</v>
      </c>
      <c r="M29" s="27" t="str">
        <f t="shared" si="9"/>
        <v>rythme 9.</v>
      </c>
      <c r="N29" s="27" t="str">
        <f t="shared" si="9"/>
        <v>climat 10.</v>
      </c>
      <c r="O29" s="27" t="str">
        <f t="shared" si="9"/>
        <v>expression 11.</v>
      </c>
      <c r="P29" s="27" t="str">
        <f t="shared" si="9"/>
        <v>supports 12.</v>
      </c>
      <c r="Q29" s="27" t="str">
        <f t="shared" si="9"/>
        <v>documentation 13.</v>
      </c>
      <c r="R29" s="27" t="str">
        <f t="shared" si="9"/>
        <v>apprendre+tests 14.</v>
      </c>
      <c r="S29" s="27" t="str">
        <f t="shared" si="9"/>
        <v>cohérence tests 15.</v>
      </c>
      <c r="T29" s="26" t="s">
        <v>30</v>
      </c>
      <c r="U29" s="27" t="str">
        <f>Q1</f>
        <v>ambiance 16.</v>
      </c>
      <c r="V29" s="27" t="str">
        <f>R1</f>
        <v>exercices adaptés 17.</v>
      </c>
      <c r="W29" s="27" t="str">
        <f>S1</f>
        <v>travail régulier 18</v>
      </c>
      <c r="X29" s="27" t="str">
        <f>T1</f>
        <v>feedback 19.</v>
      </c>
      <c r="Y29" s="28" t="str">
        <f>U1</f>
        <v>nb. heures 20.</v>
      </c>
      <c r="AA29" s="15"/>
      <c r="AB29" s="15"/>
      <c r="AD29" s="5"/>
      <c r="AE29" s="5"/>
    </row>
    <row r="30" spans="1:31" ht="13.5">
      <c r="A30" s="29" t="s">
        <v>5</v>
      </c>
      <c r="B30" s="30">
        <f>V25/V19</f>
        <v>0.3333333333333333</v>
      </c>
      <c r="C30" s="30"/>
      <c r="D30" s="31">
        <f>B25/B19</f>
        <v>0.26666666666666666</v>
      </c>
      <c r="E30" s="31">
        <f>C25/C19</f>
        <v>0.2</v>
      </c>
      <c r="F30" s="31">
        <f>D25/D19</f>
        <v>0.26666666666666666</v>
      </c>
      <c r="G30" s="31">
        <f>E25/E19</f>
        <v>0.26666666666666666</v>
      </c>
      <c r="H30" s="31">
        <f>F25/F19</f>
        <v>0.4666666666666667</v>
      </c>
      <c r="I30" s="30"/>
      <c r="J30" s="31">
        <f aca="true" t="shared" si="10" ref="J30:S30">G25/G19</f>
        <v>0.3333333333333333</v>
      </c>
      <c r="K30" s="31">
        <f t="shared" si="10"/>
        <v>0.4</v>
      </c>
      <c r="L30" s="31">
        <f t="shared" si="10"/>
        <v>0.26666666666666666</v>
      </c>
      <c r="M30" s="31">
        <f t="shared" si="10"/>
        <v>0.13333333333333333</v>
      </c>
      <c r="N30" s="31">
        <f t="shared" si="10"/>
        <v>0.6666666666666666</v>
      </c>
      <c r="O30" s="31">
        <f t="shared" si="10"/>
        <v>0.6</v>
      </c>
      <c r="P30" s="31">
        <f t="shared" si="10"/>
        <v>0.2</v>
      </c>
      <c r="Q30" s="31">
        <f t="shared" si="10"/>
        <v>0.4</v>
      </c>
      <c r="R30" s="31">
        <f t="shared" si="10"/>
        <v>0.5333333333333333</v>
      </c>
      <c r="S30" s="31">
        <f t="shared" si="10"/>
        <v>0.26666666666666666</v>
      </c>
      <c r="T30" s="30"/>
      <c r="U30" s="31">
        <f>Q25/Q19</f>
        <v>0.2</v>
      </c>
      <c r="V30" s="31">
        <f>R25/R19</f>
        <v>0.2</v>
      </c>
      <c r="W30" s="31">
        <f>S25/S19</f>
        <v>0.5333333333333333</v>
      </c>
      <c r="X30" s="31">
        <f>T25/T19</f>
        <v>0.26666666666666666</v>
      </c>
      <c r="Y30" s="32">
        <f>U25/U19</f>
        <v>0.3333333333333333</v>
      </c>
      <c r="AA30" s="15"/>
      <c r="AB30" s="15"/>
      <c r="AD30" s="5"/>
      <c r="AE30" s="5"/>
    </row>
    <row r="31" spans="1:31" ht="13.5">
      <c r="A31" s="29" t="s">
        <v>6</v>
      </c>
      <c r="B31" s="30">
        <f>V24/V19</f>
        <v>0.26666666666666666</v>
      </c>
      <c r="C31" s="30"/>
      <c r="D31" s="31">
        <f>B24/B19</f>
        <v>0.5333333333333333</v>
      </c>
      <c r="E31" s="31">
        <f>C24/C19</f>
        <v>0.4666666666666667</v>
      </c>
      <c r="F31" s="31">
        <f>D24/D19</f>
        <v>0.3333333333333333</v>
      </c>
      <c r="G31" s="31">
        <f>E24/E19</f>
        <v>0.4666666666666667</v>
      </c>
      <c r="H31" s="31">
        <f>F24/F19</f>
        <v>0.26666666666666666</v>
      </c>
      <c r="I31" s="30"/>
      <c r="J31" s="31">
        <f aca="true" t="shared" si="11" ref="J31:S31">G24/G19</f>
        <v>0.3333333333333333</v>
      </c>
      <c r="K31" s="31">
        <f t="shared" si="11"/>
        <v>0.4</v>
      </c>
      <c r="L31" s="31">
        <f t="shared" si="11"/>
        <v>0.4</v>
      </c>
      <c r="M31" s="31">
        <f t="shared" si="11"/>
        <v>0.4666666666666667</v>
      </c>
      <c r="N31" s="31">
        <f t="shared" si="11"/>
        <v>0.13333333333333333</v>
      </c>
      <c r="O31" s="31">
        <f t="shared" si="11"/>
        <v>0.13333333333333333</v>
      </c>
      <c r="P31" s="31">
        <f t="shared" si="11"/>
        <v>0.3333333333333333</v>
      </c>
      <c r="Q31" s="31">
        <f t="shared" si="11"/>
        <v>0.3333333333333333</v>
      </c>
      <c r="R31" s="31">
        <f t="shared" si="11"/>
        <v>0.2</v>
      </c>
      <c r="S31" s="31">
        <f t="shared" si="11"/>
        <v>0.26666666666666666</v>
      </c>
      <c r="T31" s="30"/>
      <c r="U31" s="31">
        <f>Q24/Q19</f>
        <v>0.4666666666666667</v>
      </c>
      <c r="V31" s="31">
        <f>R24/R19</f>
        <v>0.5333333333333333</v>
      </c>
      <c r="W31" s="31">
        <f>S24/S19</f>
        <v>0.26666666666666666</v>
      </c>
      <c r="X31" s="31">
        <f>T24/T19</f>
        <v>0.26666666666666666</v>
      </c>
      <c r="Y31" s="32">
        <f>U24/U19</f>
        <v>0.2</v>
      </c>
      <c r="AA31" s="15"/>
      <c r="AB31" s="15"/>
      <c r="AD31" s="5"/>
      <c r="AE31" s="5"/>
    </row>
    <row r="32" spans="1:31" ht="13.5">
      <c r="A32" s="29" t="s">
        <v>7</v>
      </c>
      <c r="B32" s="30">
        <f>V26/V19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0.06666666666666667</v>
      </c>
      <c r="H32" s="31">
        <f>F26/F19</f>
        <v>0.06666666666666667</v>
      </c>
      <c r="I32" s="30"/>
      <c r="J32" s="31">
        <f aca="true" t="shared" si="12" ref="J32:S32">G26/G19</f>
        <v>0.06666666666666667</v>
      </c>
      <c r="K32" s="31">
        <f t="shared" si="12"/>
        <v>0.06666666666666667</v>
      </c>
      <c r="L32" s="31">
        <f t="shared" si="12"/>
        <v>0.06666666666666667</v>
      </c>
      <c r="M32" s="31">
        <f t="shared" si="12"/>
        <v>0.06666666666666667</v>
      </c>
      <c r="N32" s="31">
        <f t="shared" si="12"/>
        <v>0.06666666666666667</v>
      </c>
      <c r="O32" s="31">
        <f t="shared" si="12"/>
        <v>0.06666666666666667</v>
      </c>
      <c r="P32" s="31">
        <f t="shared" si="12"/>
        <v>0.06666666666666667</v>
      </c>
      <c r="Q32" s="31">
        <f t="shared" si="12"/>
        <v>0.06666666666666667</v>
      </c>
      <c r="R32" s="31">
        <f t="shared" si="12"/>
        <v>0.06666666666666667</v>
      </c>
      <c r="S32" s="31">
        <f t="shared" si="12"/>
        <v>0.13333333333333333</v>
      </c>
      <c r="T32" s="30"/>
      <c r="U32" s="31">
        <f>Q26/Q19</f>
        <v>0.2</v>
      </c>
      <c r="V32" s="31">
        <f>R26/R19</f>
        <v>0.06666666666666667</v>
      </c>
      <c r="W32" s="31">
        <f>S26/S19</f>
        <v>0.06666666666666667</v>
      </c>
      <c r="X32" s="31">
        <f>T26/T19</f>
        <v>0.06666666666666667</v>
      </c>
      <c r="Y32" s="32">
        <f>U23/U19</f>
        <v>0.13333333333333333</v>
      </c>
      <c r="AA32" s="15"/>
      <c r="AB32" s="15"/>
      <c r="AD32" s="5"/>
      <c r="AE32" s="5"/>
    </row>
    <row r="33" spans="1:31" ht="13.5">
      <c r="A33" s="29" t="s">
        <v>8</v>
      </c>
      <c r="B33" s="30">
        <f>V23/V19</f>
        <v>0.2</v>
      </c>
      <c r="C33" s="30"/>
      <c r="D33" s="31">
        <f>B23/B19</f>
        <v>0.06666666666666667</v>
      </c>
      <c r="E33" s="31">
        <f>C23/C19</f>
        <v>0.06666666666666667</v>
      </c>
      <c r="F33" s="31">
        <f>D23/D19</f>
        <v>0.13333333333333333</v>
      </c>
      <c r="G33" s="31">
        <f>E23/E19</f>
        <v>0.13333333333333333</v>
      </c>
      <c r="H33" s="31">
        <f>F23/F19</f>
        <v>0.06666666666666667</v>
      </c>
      <c r="I33" s="30"/>
      <c r="J33" s="31">
        <f aca="true" t="shared" si="13" ref="J33:S33">G23/G19</f>
        <v>0.06666666666666667</v>
      </c>
      <c r="K33" s="31">
        <f t="shared" si="13"/>
        <v>0.06666666666666667</v>
      </c>
      <c r="L33" s="31">
        <f t="shared" si="13"/>
        <v>0.13333333333333333</v>
      </c>
      <c r="M33" s="31">
        <f t="shared" si="13"/>
        <v>0.13333333333333333</v>
      </c>
      <c r="N33" s="31">
        <f t="shared" si="13"/>
        <v>0.06666666666666667</v>
      </c>
      <c r="O33" s="31">
        <f t="shared" si="13"/>
        <v>0.06666666666666667</v>
      </c>
      <c r="P33" s="31">
        <f t="shared" si="13"/>
        <v>0.2</v>
      </c>
      <c r="Q33" s="31">
        <f t="shared" si="13"/>
        <v>0.13333333333333333</v>
      </c>
      <c r="R33" s="31">
        <f t="shared" si="13"/>
        <v>0.06666666666666667</v>
      </c>
      <c r="S33" s="31">
        <f t="shared" si="13"/>
        <v>0.13333333333333333</v>
      </c>
      <c r="T33" s="30"/>
      <c r="U33" s="31">
        <f>Q23/Q19</f>
        <v>0.06666666666666667</v>
      </c>
      <c r="V33" s="31">
        <f>R23/R19</f>
        <v>0.06666666666666667</v>
      </c>
      <c r="W33" s="31">
        <f>S23/S19</f>
        <v>0.06666666666666667</v>
      </c>
      <c r="X33" s="31">
        <f>T23/T19</f>
        <v>0.2</v>
      </c>
      <c r="Y33" s="32">
        <f>U22/U19</f>
        <v>0.2</v>
      </c>
      <c r="AA33" s="15"/>
      <c r="AB33" s="15"/>
      <c r="AD33" s="5"/>
      <c r="AE33" s="5"/>
    </row>
    <row r="34" spans="1:31" ht="13.5">
      <c r="A34" s="33" t="s">
        <v>9</v>
      </c>
      <c r="B34" s="34">
        <f>V22/V19</f>
        <v>0.2</v>
      </c>
      <c r="C34" s="34"/>
      <c r="D34" s="35">
        <f>B22/B19</f>
        <v>0.06666666666666667</v>
      </c>
      <c r="E34" s="35">
        <f>C22/C19</f>
        <v>0.2</v>
      </c>
      <c r="F34" s="35">
        <f>D22/D19</f>
        <v>0.2</v>
      </c>
      <c r="G34" s="35">
        <f>E22/E19</f>
        <v>0.06666666666666667</v>
      </c>
      <c r="H34" s="35">
        <f>F22/F19</f>
        <v>0.13333333333333333</v>
      </c>
      <c r="I34" s="34"/>
      <c r="J34" s="35">
        <f aca="true" t="shared" si="14" ref="J34:S34">G22/G19</f>
        <v>0.2</v>
      </c>
      <c r="K34" s="35">
        <f t="shared" si="14"/>
        <v>0.06666666666666667</v>
      </c>
      <c r="L34" s="35">
        <f t="shared" si="14"/>
        <v>0.13333333333333333</v>
      </c>
      <c r="M34" s="35">
        <f t="shared" si="14"/>
        <v>0.2</v>
      </c>
      <c r="N34" s="35">
        <f t="shared" si="14"/>
        <v>0.06666666666666667</v>
      </c>
      <c r="O34" s="35">
        <f t="shared" si="14"/>
        <v>0.13333333333333333</v>
      </c>
      <c r="P34" s="35">
        <f t="shared" si="14"/>
        <v>0.2</v>
      </c>
      <c r="Q34" s="35">
        <f t="shared" si="14"/>
        <v>0.06666666666666667</v>
      </c>
      <c r="R34" s="35">
        <f t="shared" si="14"/>
        <v>0.13333333333333333</v>
      </c>
      <c r="S34" s="35">
        <f t="shared" si="14"/>
        <v>0.2</v>
      </c>
      <c r="T34" s="34"/>
      <c r="U34" s="35">
        <f>Q22/Q19</f>
        <v>0.06666666666666667</v>
      </c>
      <c r="V34" s="35">
        <f>R22/R19</f>
        <v>0.13333333333333333</v>
      </c>
      <c r="W34" s="35">
        <f>S22/S19</f>
        <v>0.06666666666666667</v>
      </c>
      <c r="X34" s="35">
        <f>T22/T19</f>
        <v>0.2</v>
      </c>
      <c r="Y34" s="36">
        <f>U26/U19</f>
        <v>0.13333333333333333</v>
      </c>
      <c r="AA34" s="15"/>
      <c r="AB34" s="15"/>
      <c r="AD34" s="5"/>
      <c r="AE34" s="5"/>
    </row>
    <row r="35" ht="13.5">
      <c r="P35" s="37"/>
    </row>
    <row r="36" spans="6:11" ht="135" customHeight="1">
      <c r="F36" s="38"/>
      <c r="G36" s="39" t="s">
        <v>45</v>
      </c>
      <c r="H36" s="38" t="s">
        <v>22</v>
      </c>
      <c r="I36" s="40" t="s">
        <v>46</v>
      </c>
      <c r="J36" s="38" t="s">
        <v>23</v>
      </c>
      <c r="K36" s="41"/>
    </row>
    <row r="37" spans="5:11" ht="13.5">
      <c r="E37" s="24"/>
      <c r="G37" s="42">
        <f>AVERAGE(V2:V16)</f>
        <v>2.7333333333333334</v>
      </c>
      <c r="H37" s="43">
        <f>MEDIAN(V2:V16)</f>
        <v>3</v>
      </c>
      <c r="I37" s="44">
        <f>AVERAGE(U2:U16)</f>
        <v>2.4</v>
      </c>
      <c r="J37" s="43">
        <f>MEDIAN(U2,U16)</f>
        <v>3</v>
      </c>
      <c r="K37" s="41"/>
    </row>
    <row r="38" ht="13.5">
      <c r="AB38" s="37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X17"/>
  </dataValidations>
  <printOptions gridLines="1" horizontalCentered="1"/>
  <pageMargins left="0.1968503937007874" right="0.2362204724409449" top="0.5118110236220472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2010-07-10T18:44:28Z</cp:lastPrinted>
  <dcterms:created xsi:type="dcterms:W3CDTF">1999-02-12T07:28:23Z</dcterms:created>
  <dcterms:modified xsi:type="dcterms:W3CDTF">2011-07-25T09:11:43Z</dcterms:modified>
  <cp:category/>
  <cp:version/>
  <cp:contentType/>
  <cp:contentStatus/>
</cp:coreProperties>
</file>